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/Volumes/Promise Pegasus/Publikationen/Papers/1997 - Bioturbation Formel/Data Online/Radiocarbon Profiles/"/>
    </mc:Choice>
  </mc:AlternateContent>
  <xr:revisionPtr revIDLastSave="0" documentId="8_{DB7CD53E-E08A-014C-8E02-55CE886C966E}" xr6:coauthVersionLast="47" xr6:coauthVersionMax="47" xr10:uidLastSave="{00000000-0000-0000-0000-000000000000}"/>
  <bookViews>
    <workbookView xWindow="1080" yWindow="500" windowWidth="14840" windowHeight="10740"/>
  </bookViews>
  <sheets>
    <sheet name="ML ENO66-29" sheetId="1" r:id="rId1"/>
  </sheets>
  <definedNames>
    <definedName name="_xlnm.Print_Area" localSheetId="0">'ML ENO66-29'!$A$1:$J$40</definedName>
  </definedNames>
  <calcPr calcId="0"/>
</workbook>
</file>

<file path=xl/calcChain.xml><?xml version="1.0" encoding="utf-8"?>
<calcChain xmlns="http://schemas.openxmlformats.org/spreadsheetml/2006/main">
  <c r="D2" i="1" l="1"/>
  <c r="E2" i="1"/>
  <c r="F2" i="1"/>
  <c r="G2" i="1"/>
  <c r="D3" i="1"/>
  <c r="E3" i="1"/>
  <c r="F3" i="1"/>
  <c r="G3" i="1"/>
  <c r="D5" i="1"/>
  <c r="E5" i="1"/>
  <c r="E6" i="1" s="1"/>
  <c r="F5" i="1"/>
  <c r="G5" i="1"/>
  <c r="G6" i="1" s="1"/>
  <c r="D6" i="1"/>
  <c r="F6" i="1"/>
</calcChain>
</file>

<file path=xl/sharedStrings.xml><?xml version="1.0" encoding="utf-8"?>
<sst xmlns="http://schemas.openxmlformats.org/spreadsheetml/2006/main" count="38" uniqueCount="27">
  <si>
    <t>Core</t>
  </si>
  <si>
    <t>EN066-29</t>
  </si>
  <si>
    <t>mean</t>
  </si>
  <si>
    <t>s</t>
  </si>
  <si>
    <t>Loc</t>
  </si>
  <si>
    <t>Eq. Atlantik</t>
  </si>
  <si>
    <t>T ml (a)</t>
  </si>
  <si>
    <t>C14 method</t>
  </si>
  <si>
    <t>Conv.</t>
  </si>
  <si>
    <t>T sf (a)</t>
  </si>
  <si>
    <t>Water depth</t>
  </si>
  <si>
    <t>Latitude</t>
  </si>
  <si>
    <t>s (cm/ka)</t>
  </si>
  <si>
    <t>Longitude</t>
  </si>
  <si>
    <t>ml (cm)</t>
  </si>
  <si>
    <t>Dmin</t>
  </si>
  <si>
    <t>Dmax</t>
  </si>
  <si>
    <t>Dmean</t>
  </si>
  <si>
    <t>C14 Age</t>
  </si>
  <si>
    <t>Calendar years</t>
  </si>
  <si>
    <t>minus s</t>
  </si>
  <si>
    <t>plus s</t>
  </si>
  <si>
    <t>minus 2s</t>
  </si>
  <si>
    <t>plus 2s</t>
  </si>
  <si>
    <t>(cm)</t>
  </si>
  <si>
    <t>(a)</t>
  </si>
  <si>
    <t>* Stuiver &amp; Braziunas, 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</si>
</sst>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" x14ac:knownFonts="1">
    <font>
      <sz val="10"/>
      <name val="Geneva"/>
    </font>
    <font>
      <sz val="10"/>
      <name val="Geneva"/>
    </font>
  </fonts>
  <fills count="3">
    <fill>
      <patternFill patternType="none"/>
    </fill>
    <fill>
      <patternFill patternType="gray125"/>
    </fill>
    <fill>
      <patternFill patternType="gray06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0" fontId="1" fillId="0" borderId="0" applyFont="0" applyFill="0" applyBorder="0" applyAlignment="0" applyProtection="0"/>
  </cellStyleXfs>
  <cellXfs count="40">
    <xf numFmtId="0" fontId="0" fillId="0" borderId="0" xfId="0"/>
    <xf numFmtId="1" fontId="0" fillId="0" borderId="1" xfId="0" applyNumberFormat="1" applyBorder="1" applyAlignment="1">
      <alignment horizontal="right"/>
    </xf>
    <xf numFmtId="1" fontId="0" fillId="0" borderId="2" xfId="0" applyNumberFormat="1" applyBorder="1" applyAlignment="1">
      <alignment horizontal="right"/>
    </xf>
    <xf numFmtId="0" fontId="0" fillId="0" borderId="0" xfId="0" applyAlignment="1">
      <alignment horizontal="right"/>
    </xf>
    <xf numFmtId="165" fontId="0" fillId="0" borderId="0" xfId="1" applyNumberFormat="1" applyFont="1" applyAlignment="1">
      <alignment horizontal="right"/>
    </xf>
    <xf numFmtId="2" fontId="0" fillId="0" borderId="3" xfId="0" applyNumberFormat="1" applyBorder="1" applyAlignment="1">
      <alignment horizontal="right"/>
    </xf>
    <xf numFmtId="2" fontId="0" fillId="0" borderId="2" xfId="0" applyNumberFormat="1" applyBorder="1" applyAlignment="1">
      <alignment horizontal="right"/>
    </xf>
    <xf numFmtId="0" fontId="0" fillId="0" borderId="2" xfId="0" applyBorder="1"/>
    <xf numFmtId="0" fontId="0" fillId="0" borderId="3" xfId="0" applyBorder="1"/>
    <xf numFmtId="0" fontId="0" fillId="2" borderId="4" xfId="0" applyFill="1" applyBorder="1" applyAlignment="1">
      <alignment horizontal="right"/>
    </xf>
    <xf numFmtId="1" fontId="0" fillId="2" borderId="2" xfId="0" applyNumberFormat="1" applyFill="1" applyBorder="1" applyAlignment="1">
      <alignment horizontal="left"/>
    </xf>
    <xf numFmtId="0" fontId="0" fillId="2" borderId="2" xfId="0" applyFill="1" applyBorder="1"/>
    <xf numFmtId="1" fontId="0" fillId="2" borderId="3" xfId="0" applyNumberFormat="1" applyFill="1" applyBorder="1" applyAlignment="1">
      <alignment horizontal="left"/>
    </xf>
    <xf numFmtId="164" fontId="0" fillId="2" borderId="5" xfId="0" applyNumberFormat="1" applyFill="1" applyBorder="1" applyAlignment="1">
      <alignment horizontal="right"/>
    </xf>
    <xf numFmtId="164" fontId="0" fillId="2" borderId="6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right"/>
    </xf>
    <xf numFmtId="1" fontId="0" fillId="2" borderId="1" xfId="0" applyNumberFormat="1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164" fontId="0" fillId="2" borderId="7" xfId="0" applyNumberFormat="1" applyFill="1" applyBorder="1" applyAlignment="1">
      <alignment horizontal="right"/>
    </xf>
    <xf numFmtId="1" fontId="0" fillId="2" borderId="3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left"/>
    </xf>
    <xf numFmtId="164" fontId="0" fillId="2" borderId="2" xfId="0" applyNumberFormat="1" applyFill="1" applyBorder="1" applyAlignment="1">
      <alignment horizontal="left"/>
    </xf>
    <xf numFmtId="2" fontId="0" fillId="2" borderId="3" xfId="0" applyNumberFormat="1" applyFill="1" applyBorder="1" applyAlignment="1">
      <alignment horizontal="left"/>
    </xf>
    <xf numFmtId="1" fontId="0" fillId="2" borderId="6" xfId="0" applyNumberFormat="1" applyFill="1" applyBorder="1" applyAlignment="1">
      <alignment horizontal="left"/>
    </xf>
    <xf numFmtId="0" fontId="0" fillId="2" borderId="8" xfId="0" applyFill="1" applyBorder="1" applyAlignment="1">
      <alignment horizontal="right"/>
    </xf>
    <xf numFmtId="0" fontId="0" fillId="0" borderId="1" xfId="0" applyBorder="1"/>
    <xf numFmtId="164" fontId="0" fillId="0" borderId="9" xfId="0" applyNumberFormat="1" applyBorder="1" applyAlignment="1">
      <alignment horizontal="right"/>
    </xf>
    <xf numFmtId="2" fontId="0" fillId="0" borderId="9" xfId="0" applyNumberFormat="1" applyBorder="1" applyAlignment="1">
      <alignment horizontal="right"/>
    </xf>
    <xf numFmtId="1" fontId="0" fillId="0" borderId="10" xfId="0" applyNumberFormat="1" applyBorder="1" applyAlignment="1">
      <alignment horizontal="right"/>
    </xf>
    <xf numFmtId="1" fontId="0" fillId="0" borderId="9" xfId="0" applyNumberFormat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164" fontId="0" fillId="0" borderId="11" xfId="0" applyNumberFormat="1" applyBorder="1" applyAlignment="1">
      <alignment horizontal="right"/>
    </xf>
    <xf numFmtId="164" fontId="0" fillId="0" borderId="2" xfId="0" applyNumberFormat="1" applyBorder="1" applyAlignment="1">
      <alignment horizontal="right"/>
    </xf>
    <xf numFmtId="1" fontId="0" fillId="0" borderId="0" xfId="0" applyNumberFormat="1" applyBorder="1" applyAlignment="1">
      <alignment horizontal="right"/>
    </xf>
    <xf numFmtId="164" fontId="0" fillId="0" borderId="7" xfId="0" applyNumberForma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1" fontId="0" fillId="0" borderId="3" xfId="0" applyNumberFormat="1" applyBorder="1" applyAlignment="1">
      <alignment horizontal="right"/>
    </xf>
    <xf numFmtId="164" fontId="0" fillId="0" borderId="12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0" xfId="0" applyNumberFormat="1" applyBorder="1" applyAlignment="1">
      <alignment horizontal="righ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254000</xdr:colOff>
      <xdr:row>0</xdr:row>
      <xdr:rowOff>0</xdr:rowOff>
    </xdr:from>
    <xdr:to>
      <xdr:col>10</xdr:col>
      <xdr:colOff>0</xdr:colOff>
      <xdr:row>6</xdr:row>
      <xdr:rowOff>0</xdr:rowOff>
    </xdr:to>
    <xdr:sp macro="" textlink="">
      <xdr:nvSpPr>
        <xdr:cNvPr id="1028" name="Text 4">
          <a:extLst>
            <a:ext uri="{FF2B5EF4-FFF2-40B4-BE49-F238E27FC236}">
              <a16:creationId xmlns:a16="http://schemas.microsoft.com/office/drawing/2014/main" id="{2933DE11-496B-B048-AFEC-A483C490FFDF}"/>
            </a:ext>
          </a:extLst>
        </xdr:cNvPr>
        <xdr:cNvSpPr txBox="1">
          <a:spLocks noChangeArrowheads="1"/>
        </xdr:cNvSpPr>
      </xdr:nvSpPr>
      <xdr:spPr bwMode="auto">
        <a:xfrm>
          <a:off x="7277100" y="0"/>
          <a:ext cx="3136900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Geneva"/>
              <a:ea typeface="Geneva"/>
            </a:rPr>
            <a:t>DuBois, L.G. and Prell, W.L. (1988): Effects of carbonate dissolution on the radiocarbon age structure of sediment mixed layers.- Deep-Sea Research, 35: 1875-1885.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workbookViewId="0">
      <selection activeCell="D6" sqref="D6"/>
    </sheetView>
  </sheetViews>
  <sheetFormatPr baseColWidth="10" defaultColWidth="12.7109375" defaultRowHeight="14" x14ac:dyDescent="0.2"/>
  <cols>
    <col min="1" max="3" width="10.7109375" customWidth="1"/>
    <col min="4" max="4" width="10.7109375" style="3" customWidth="1"/>
    <col min="5" max="5" width="10.7109375" customWidth="1"/>
    <col min="10" max="11" width="12.7109375" style="4"/>
  </cols>
  <sheetData>
    <row r="1" spans="1:11" x14ac:dyDescent="0.2">
      <c r="A1" s="20" t="s">
        <v>0</v>
      </c>
      <c r="B1" s="37" t="s">
        <v>1</v>
      </c>
      <c r="C1" s="23"/>
      <c r="D1" s="24" t="s">
        <v>2</v>
      </c>
      <c r="E1" s="9" t="s">
        <v>3</v>
      </c>
      <c r="F1" s="24" t="s">
        <v>2</v>
      </c>
      <c r="G1" s="9" t="s">
        <v>3</v>
      </c>
      <c r="J1"/>
      <c r="K1"/>
    </row>
    <row r="2" spans="1:11" x14ac:dyDescent="0.2">
      <c r="A2" s="21" t="s">
        <v>4</v>
      </c>
      <c r="B2" s="26" t="s">
        <v>5</v>
      </c>
      <c r="C2" s="10" t="s">
        <v>6</v>
      </c>
      <c r="D2" s="1">
        <f>(D9/(E9)^2+D10/(E10)^2)/(1/(E9)^2+1/(E10)^2)</f>
        <v>4295.9936361006658</v>
      </c>
      <c r="E2" s="1">
        <f>1/(1/(E9)^2+1/(E10)^2)^0.5</f>
        <v>145.92765314948738</v>
      </c>
      <c r="F2" s="1">
        <f>(F9/(E9)^2+F10/(E10)^2)/(1/(E9)^2+1/(E10)^2)</f>
        <v>4389.5921319062772</v>
      </c>
      <c r="G2" s="1">
        <f>1/(1/(E9)^2+1/(E10)^2)^0.5</f>
        <v>145.92765314948738</v>
      </c>
      <c r="J2"/>
      <c r="K2"/>
    </row>
    <row r="3" spans="1:11" x14ac:dyDescent="0.2">
      <c r="A3" s="21" t="s">
        <v>7</v>
      </c>
      <c r="B3" s="26" t="s">
        <v>8</v>
      </c>
      <c r="C3" s="10" t="s">
        <v>9</v>
      </c>
      <c r="D3" s="2">
        <f>INDEX(LINEST(D11:D13,C11:C13,TRUE,FALSE),2)</f>
        <v>1705.7562568008707</v>
      </c>
      <c r="E3" s="2">
        <f>INDEX(LINEST(D11:D13,C11:C13,TRUE,TRUE),2,2)</f>
        <v>868.47542515206544</v>
      </c>
      <c r="F3" s="2">
        <f>INDEX(LINEST(F11:F13,C11:C13,TRUE,FALSE),2)</f>
        <v>1130.1523394994565</v>
      </c>
      <c r="G3" s="2">
        <f>INDEX(LINEST(F11:F13,C11:C13,TRUE,TRUE),2,2)</f>
        <v>389.59645240466347</v>
      </c>
      <c r="J3"/>
      <c r="K3"/>
    </row>
    <row r="4" spans="1:11" x14ac:dyDescent="0.2">
      <c r="A4" s="21" t="s">
        <v>10</v>
      </c>
      <c r="B4" s="29">
        <v>5104</v>
      </c>
      <c r="C4" s="11"/>
      <c r="D4"/>
      <c r="E4" s="2"/>
      <c r="G4" s="2"/>
      <c r="J4"/>
      <c r="K4"/>
    </row>
    <row r="5" spans="1:11" x14ac:dyDescent="0.2">
      <c r="A5" s="21" t="s">
        <v>11</v>
      </c>
      <c r="B5" s="27">
        <v>2.4700000000000002</v>
      </c>
      <c r="C5" s="10" t="s">
        <v>12</v>
      </c>
      <c r="D5" s="6">
        <f>1/((INDEX(LINEST(D11:D13,C11:C13,TRUE,FALSE),1))/1000)</f>
        <v>1.6157389500334052</v>
      </c>
      <c r="E5" s="6">
        <f>(((INDEX(LINEST(D11:D13,C11:C13,TRUE,TRUE),2,1)/(-INDEX(LINEST(D11:D13,C11:C13,TRUE,TRUE),1,1))^2)^2)^0.5)*1000</f>
        <v>0.18952817616347215</v>
      </c>
      <c r="F5" s="6">
        <f>1/((INDEX(LINEST(F11:F13,C11:C13,TRUE,FALSE),1))/1000)</f>
        <v>1.3410576698575765</v>
      </c>
      <c r="G5" s="6">
        <f>(((INDEX(LINEST(F11:F13,C11:C13,TRUE,TRUE),2,1)/(-INDEX(LINEST(F11:F13,C11:C13,TRUE,TRUE),1,1))^2)^2)^0.5)*1000</f>
        <v>5.8571151568505786E-2</v>
      </c>
      <c r="J5"/>
      <c r="K5"/>
    </row>
    <row r="6" spans="1:11" x14ac:dyDescent="0.2">
      <c r="A6" s="22" t="s">
        <v>13</v>
      </c>
      <c r="B6" s="27">
        <v>-19.77</v>
      </c>
      <c r="C6" s="12" t="s">
        <v>14</v>
      </c>
      <c r="D6" s="5">
        <f>D5*(D2-D3)/1000</f>
        <v>4.1851474235671304</v>
      </c>
      <c r="E6" s="5">
        <f>(D5*E2+D5*E3+(D2-D3)*E5)/1000</f>
        <v>2.1299335309747471</v>
      </c>
      <c r="F6" s="5">
        <f>F5*(F2-F3)/1000</f>
        <v>4.3710967330461532</v>
      </c>
      <c r="G6" s="5">
        <f>(F5*G2+F5*G3+(F2-F3)*G5)/1000</f>
        <v>0.90907785125649132</v>
      </c>
      <c r="J6"/>
      <c r="K6"/>
    </row>
    <row r="7" spans="1:11" x14ac:dyDescent="0.2">
      <c r="A7" s="14" t="s">
        <v>15</v>
      </c>
      <c r="B7" s="15" t="s">
        <v>16</v>
      </c>
      <c r="C7" s="13" t="s">
        <v>17</v>
      </c>
      <c r="D7" s="16" t="s">
        <v>18</v>
      </c>
      <c r="E7" s="17" t="s">
        <v>3</v>
      </c>
      <c r="F7" s="16" t="s">
        <v>19</v>
      </c>
      <c r="G7" s="17" t="s">
        <v>20</v>
      </c>
      <c r="H7" s="17" t="s">
        <v>21</v>
      </c>
      <c r="I7" s="17" t="s">
        <v>22</v>
      </c>
      <c r="J7" s="17" t="s">
        <v>23</v>
      </c>
      <c r="K7"/>
    </row>
    <row r="8" spans="1:11" x14ac:dyDescent="0.2">
      <c r="A8" s="18" t="s">
        <v>24</v>
      </c>
      <c r="B8" s="18" t="s">
        <v>24</v>
      </c>
      <c r="C8" s="18" t="s">
        <v>24</v>
      </c>
      <c r="D8" s="19" t="s">
        <v>25</v>
      </c>
      <c r="E8" s="19" t="s">
        <v>25</v>
      </c>
      <c r="F8" s="19" t="s">
        <v>25</v>
      </c>
      <c r="G8" s="19" t="s">
        <v>25</v>
      </c>
      <c r="H8" s="19" t="s">
        <v>25</v>
      </c>
      <c r="I8" s="19" t="s">
        <v>25</v>
      </c>
      <c r="J8" s="19" t="s">
        <v>25</v>
      </c>
      <c r="K8"/>
    </row>
    <row r="9" spans="1:11" x14ac:dyDescent="0.2">
      <c r="A9" s="31">
        <v>0</v>
      </c>
      <c r="B9" s="32">
        <v>2</v>
      </c>
      <c r="C9" s="30">
        <v>1</v>
      </c>
      <c r="D9" s="2">
        <v>4450</v>
      </c>
      <c r="E9" s="33">
        <v>220</v>
      </c>
      <c r="F9" s="25">
        <v>4580</v>
      </c>
      <c r="G9" s="25">
        <v>4325</v>
      </c>
      <c r="H9" s="25">
        <v>4853</v>
      </c>
      <c r="I9" s="25">
        <v>3988</v>
      </c>
      <c r="J9" s="25">
        <v>5234</v>
      </c>
      <c r="K9"/>
    </row>
    <row r="10" spans="1:11" x14ac:dyDescent="0.2">
      <c r="A10" s="31">
        <v>2</v>
      </c>
      <c r="B10" s="32">
        <v>4</v>
      </c>
      <c r="C10" s="30">
        <v>3</v>
      </c>
      <c r="D10" s="2">
        <v>4175</v>
      </c>
      <c r="E10" s="33">
        <v>195</v>
      </c>
      <c r="F10" s="7">
        <v>4240</v>
      </c>
      <c r="G10" s="7">
        <v>3959</v>
      </c>
      <c r="H10" s="7">
        <v>4499</v>
      </c>
      <c r="I10" s="7">
        <v>3693</v>
      </c>
      <c r="J10" s="7">
        <v>4801</v>
      </c>
      <c r="K10"/>
    </row>
    <row r="11" spans="1:11" x14ac:dyDescent="0.2">
      <c r="A11" s="31">
        <v>6</v>
      </c>
      <c r="B11" s="32">
        <v>8</v>
      </c>
      <c r="C11" s="30">
        <v>7</v>
      </c>
      <c r="D11" s="2">
        <v>5860</v>
      </c>
      <c r="E11" s="33">
        <v>230</v>
      </c>
      <c r="F11" s="7">
        <v>6270</v>
      </c>
      <c r="G11" s="7">
        <v>5998</v>
      </c>
      <c r="H11" s="7">
        <v>6494</v>
      </c>
      <c r="I11" s="7">
        <v>5744</v>
      </c>
      <c r="J11" s="7">
        <v>6763</v>
      </c>
      <c r="K11"/>
    </row>
    <row r="12" spans="1:11" x14ac:dyDescent="0.2">
      <c r="A12" s="31">
        <v>10.5</v>
      </c>
      <c r="B12" s="32">
        <v>12.5</v>
      </c>
      <c r="C12" s="38">
        <v>11.5</v>
      </c>
      <c r="D12" s="2">
        <v>9190</v>
      </c>
      <c r="E12" s="33">
        <v>325</v>
      </c>
      <c r="F12" s="7">
        <v>9870</v>
      </c>
      <c r="G12" s="7">
        <v>9466</v>
      </c>
      <c r="H12" s="7">
        <v>10168</v>
      </c>
      <c r="I12" s="7">
        <v>9155</v>
      </c>
      <c r="J12" s="7">
        <v>10601</v>
      </c>
      <c r="K12"/>
    </row>
    <row r="13" spans="1:11" x14ac:dyDescent="0.2">
      <c r="A13" s="34">
        <v>14.5</v>
      </c>
      <c r="B13" s="35">
        <v>17</v>
      </c>
      <c r="C13" s="39">
        <v>15.75</v>
      </c>
      <c r="D13" s="36">
        <v>11265</v>
      </c>
      <c r="E13" s="28">
        <v>365</v>
      </c>
      <c r="F13" s="8">
        <v>12790</v>
      </c>
      <c r="G13" s="8">
        <v>12414</v>
      </c>
      <c r="H13" s="8">
        <v>13141</v>
      </c>
      <c r="I13" s="8">
        <v>11763</v>
      </c>
      <c r="J13" s="8">
        <v>13540</v>
      </c>
      <c r="K13"/>
    </row>
    <row r="14" spans="1:11" x14ac:dyDescent="0.2">
      <c r="D14"/>
      <c r="J14"/>
      <c r="K14"/>
    </row>
    <row r="15" spans="1:11" x14ac:dyDescent="0.2">
      <c r="A15" t="s">
        <v>26</v>
      </c>
      <c r="D15"/>
      <c r="J15"/>
      <c r="K15"/>
    </row>
    <row r="16" spans="1:11" x14ac:dyDescent="0.2">
      <c r="D16"/>
      <c r="J16"/>
      <c r="K16"/>
    </row>
    <row r="17" spans="4:11" x14ac:dyDescent="0.2">
      <c r="D17"/>
      <c r="J17"/>
      <c r="K17"/>
    </row>
    <row r="18" spans="4:11" x14ac:dyDescent="0.2">
      <c r="D18"/>
      <c r="J18"/>
      <c r="K18"/>
    </row>
    <row r="19" spans="4:11" x14ac:dyDescent="0.2">
      <c r="D19"/>
      <c r="J19"/>
      <c r="K19"/>
    </row>
    <row r="20" spans="4:11" x14ac:dyDescent="0.2">
      <c r="D20"/>
      <c r="J20"/>
      <c r="K20"/>
    </row>
    <row r="21" spans="4:11" x14ac:dyDescent="0.2">
      <c r="D21"/>
      <c r="J21"/>
      <c r="K21"/>
    </row>
    <row r="22" spans="4:11" x14ac:dyDescent="0.2">
      <c r="D22"/>
      <c r="I22" s="4"/>
      <c r="J22"/>
      <c r="K22"/>
    </row>
    <row r="23" spans="4:11" x14ac:dyDescent="0.2">
      <c r="D23"/>
      <c r="I23" s="4"/>
      <c r="J23"/>
      <c r="K23"/>
    </row>
    <row r="24" spans="4:11" x14ac:dyDescent="0.2">
      <c r="D24"/>
      <c r="I24" s="4"/>
      <c r="J24"/>
      <c r="K24"/>
    </row>
    <row r="25" spans="4:11" x14ac:dyDescent="0.2">
      <c r="D25"/>
      <c r="I25" s="4"/>
      <c r="J25"/>
      <c r="K25"/>
    </row>
    <row r="26" spans="4:11" x14ac:dyDescent="0.2">
      <c r="D26"/>
      <c r="J26"/>
    </row>
    <row r="27" spans="4:11" x14ac:dyDescent="0.2">
      <c r="D27"/>
      <c r="J27"/>
    </row>
    <row r="28" spans="4:11" x14ac:dyDescent="0.2">
      <c r="D28"/>
      <c r="J28"/>
    </row>
    <row r="29" spans="4:11" x14ac:dyDescent="0.2">
      <c r="D29"/>
      <c r="J29"/>
    </row>
    <row r="30" spans="4:11" x14ac:dyDescent="0.2">
      <c r="D30"/>
      <c r="J30"/>
    </row>
    <row r="31" spans="4:11" x14ac:dyDescent="0.2">
      <c r="D31"/>
    </row>
    <row r="32" spans="4:11" x14ac:dyDescent="0.2">
      <c r="D32"/>
    </row>
    <row r="33" spans="4:4" x14ac:dyDescent="0.2">
      <c r="D33"/>
    </row>
    <row r="34" spans="4:4" x14ac:dyDescent="0.2">
      <c r="D34"/>
    </row>
    <row r="35" spans="4:4" x14ac:dyDescent="0.2">
      <c r="D35"/>
    </row>
    <row r="36" spans="4:4" x14ac:dyDescent="0.2">
      <c r="D36"/>
    </row>
    <row r="37" spans="4:4" x14ac:dyDescent="0.2">
      <c r="D37"/>
    </row>
    <row r="38" spans="4:4" x14ac:dyDescent="0.2">
      <c r="D38"/>
    </row>
    <row r="39" spans="4:4" x14ac:dyDescent="0.2">
      <c r="D39"/>
    </row>
    <row r="40" spans="4:4" x14ac:dyDescent="0.2">
      <c r="D40"/>
    </row>
    <row r="41" spans="4:4" x14ac:dyDescent="0.2">
      <c r="D41"/>
    </row>
    <row r="42" spans="4:4" x14ac:dyDescent="0.2">
      <c r="D42"/>
    </row>
  </sheetData>
  <printOptions horizontalCentered="1" verticalCentered="1"/>
  <pageMargins left="0.78740157480314965" right="0.78740157480314965" top="0.98425196850393704" bottom="0.98425196850393704" header="0.4921259845" footer="0.4921259845"/>
  <pageSetup scale="70" orientation="landscape" horizontalDpi="0" verticalDpi="0"/>
  <headerFooter alignWithMargins="0">
    <oddHeader>&amp;C&amp;F &amp;D &amp;T Uhr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ML ENO66-29</vt:lpstr>
      <vt:lpstr>'ML ENO66-29'!Druckbereich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H. Trauth</dc:creator>
  <cp:lastModifiedBy>Martin H. Trauth</cp:lastModifiedBy>
  <dcterms:created xsi:type="dcterms:W3CDTF">2022-01-27T14:14:56Z</dcterms:created>
  <dcterms:modified xsi:type="dcterms:W3CDTF">2022-01-27T14:14:56Z</dcterms:modified>
</cp:coreProperties>
</file>